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30" i="1"/>
  <c r="G31" i="1"/>
  <c r="G32" i="1"/>
  <c r="G33" i="1"/>
  <c r="G34" i="1"/>
  <c r="G35" i="1"/>
  <c r="G28" i="1"/>
  <c r="G40" i="1" s="1"/>
  <c r="G9" i="1"/>
  <c r="G10" i="1"/>
  <c r="G11" i="1"/>
  <c r="G12" i="1"/>
  <c r="G13" i="1"/>
  <c r="G14" i="1"/>
  <c r="G15" i="1"/>
  <c r="G8" i="1"/>
  <c r="G20" i="1" s="1"/>
  <c r="F29" i="1"/>
  <c r="F30" i="1"/>
  <c r="F31" i="1"/>
  <c r="F32" i="1"/>
  <c r="F33" i="1"/>
  <c r="F34" i="1"/>
  <c r="F35" i="1"/>
  <c r="F28" i="1"/>
  <c r="E29" i="1"/>
  <c r="E30" i="1"/>
  <c r="E31" i="1"/>
  <c r="E32" i="1"/>
  <c r="E33" i="1"/>
  <c r="E34" i="1"/>
  <c r="E35" i="1"/>
  <c r="E28" i="1"/>
  <c r="D29" i="1"/>
  <c r="D30" i="1"/>
  <c r="D31" i="1"/>
  <c r="D32" i="1"/>
  <c r="D33" i="1"/>
  <c r="D34" i="1"/>
  <c r="D35" i="1"/>
  <c r="D28" i="1"/>
  <c r="F40" i="1" l="1"/>
  <c r="E40" i="1"/>
  <c r="D40" i="1"/>
  <c r="F9" i="1"/>
  <c r="F10" i="1"/>
  <c r="F11" i="1"/>
  <c r="F12" i="1"/>
  <c r="F13" i="1"/>
  <c r="F14" i="1"/>
  <c r="F15" i="1"/>
  <c r="D9" i="1"/>
  <c r="D10" i="1"/>
  <c r="D11" i="1"/>
  <c r="D12" i="1"/>
  <c r="D13" i="1"/>
  <c r="D14" i="1"/>
  <c r="D15" i="1"/>
  <c r="F8" i="1"/>
  <c r="D8" i="1"/>
  <c r="E9" i="1"/>
  <c r="E10" i="1"/>
  <c r="E11" i="1"/>
  <c r="E12" i="1"/>
  <c r="E13" i="1"/>
  <c r="E14" i="1"/>
  <c r="E15" i="1"/>
  <c r="E8" i="1"/>
  <c r="E20" i="1" l="1"/>
  <c r="F20" i="1"/>
  <c r="D20" i="1"/>
</calcChain>
</file>

<file path=xl/sharedStrings.xml><?xml version="1.0" encoding="utf-8"?>
<sst xmlns="http://schemas.openxmlformats.org/spreadsheetml/2006/main" count="41" uniqueCount="20">
  <si>
    <t>Ubytovatel</t>
  </si>
  <si>
    <t>kapacita</t>
  </si>
  <si>
    <t>Hotel Třebovská restaurace</t>
  </si>
  <si>
    <t>Excalibur</t>
  </si>
  <si>
    <t>Penzion v Podzámčí</t>
  </si>
  <si>
    <t>Penzion Best</t>
  </si>
  <si>
    <t>Apartmány Cechovní</t>
  </si>
  <si>
    <t>Penzion Ferda</t>
  </si>
  <si>
    <t>Penzion u Johana</t>
  </si>
  <si>
    <t>Orka Hotel Garni</t>
  </si>
  <si>
    <t>Ubytování Jarmila Šafrová</t>
  </si>
  <si>
    <t>Ubytování Daja</t>
  </si>
  <si>
    <t>Penzion M.T. Bárta</t>
  </si>
  <si>
    <t>Výše poplatku</t>
  </si>
  <si>
    <t>Poznámka</t>
  </si>
  <si>
    <t>nezapočítávám - dlouhodobé ubytování</t>
  </si>
  <si>
    <t>Celkový očekáváný roční příjem</t>
  </si>
  <si>
    <t>v tomto modelu počítáme s průměrnou roční obložností lůžek 40%, která byla obvyklá v předcovidové době</t>
  </si>
  <si>
    <t>Poplatek z pobytu kalkulace ve více variantách</t>
  </si>
  <si>
    <t>v tomto modelu počítáme s průměrnou roční obložností lůžek 10%, která odpovídá realitě polovině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</si>
</sst>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/>
    <xf numFmtId="0" fontId="2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4" fontId="2" fillId="3" borderId="0" xfId="0" applyNumberFormat="1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/>
    <xf numFmtId="164" fontId="1" fillId="2" borderId="0" xfId="0" applyNumberFormat="1" applyFont="1" applyFill="1"/>
    <xf numFmtId="0" fontId="4" fillId="5" borderId="0" xfId="0" applyFont="1" applyFill="1"/>
    <xf numFmtId="0" fontId="0" fillId="5" borderId="0" xfId="0" applyFill="1"/>
    <xf numFmtId="164" fontId="0" fillId="5" borderId="0" xfId="0" applyNumberFormat="1" applyFill="1"/>
    <xf numFmtId="164" fontId="2" fillId="4" borderId="0" xfId="0" applyNumberFormat="1" applyFont="1" applyFill="1" applyAlignment="1">
      <alignment horizontal="center"/>
    </xf>
    <xf numFmtId="0" fontId="2" fillId="4" borderId="1" xfId="0" applyFont="1" applyFill="1" applyBorder="1"/>
    <xf numFmtId="164" fontId="2" fillId="4" borderId="1" xfId="0" applyNumberFormat="1" applyFont="1" applyFill="1" applyBorder="1"/>
    <xf numFmtId="164" fontId="2" fillId="3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abSelected="1" topLeftCell="A4" workbookViewId="0">
      <selection activeCell="M37" sqref="M37"/>
    </sheetView>
  </sheetViews>
  <sheetFormatPr defaultRowHeight="14.5" x14ac:dyDescent="0.35"/>
  <cols>
    <col min="1" max="1" width="6.26953125" customWidth="1"/>
    <col min="2" max="2" width="27.26953125" customWidth="1"/>
    <col min="4" max="4" width="13.453125" style="1" customWidth="1"/>
    <col min="5" max="6" width="11.54296875" style="1" customWidth="1"/>
    <col min="7" max="7" width="11.26953125" style="1" bestFit="1" customWidth="1"/>
    <col min="8" max="8" width="39.26953125" customWidth="1"/>
  </cols>
  <sheetData>
    <row r="2" spans="2:8" s="2" customFormat="1" ht="15.5" x14ac:dyDescent="0.35">
      <c r="B2" s="6" t="s">
        <v>18</v>
      </c>
      <c r="D2" s="3"/>
      <c r="E2" s="3"/>
      <c r="F2" s="3"/>
      <c r="G2" s="3"/>
    </row>
    <row r="3" spans="2:8" s="2" customFormat="1" ht="15.5" x14ac:dyDescent="0.35">
      <c r="B3" s="6"/>
      <c r="D3" s="3"/>
      <c r="E3" s="3"/>
      <c r="F3" s="3"/>
      <c r="G3" s="3"/>
    </row>
    <row r="4" spans="2:8" s="2" customFormat="1" ht="15.5" x14ac:dyDescent="0.35">
      <c r="B4" s="12" t="s">
        <v>17</v>
      </c>
      <c r="C4" s="13"/>
      <c r="D4" s="14"/>
      <c r="E4" s="14"/>
      <c r="F4" s="14"/>
      <c r="G4" s="14"/>
      <c r="H4" s="13"/>
    </row>
    <row r="5" spans="2:8" s="2" customFormat="1" ht="15.5" x14ac:dyDescent="0.35">
      <c r="D5" s="3"/>
      <c r="E5" s="3"/>
      <c r="F5" s="3"/>
      <c r="G5" s="3"/>
    </row>
    <row r="6" spans="2:8" s="2" customFormat="1" ht="15.5" x14ac:dyDescent="0.35">
      <c r="D6" s="21" t="s">
        <v>13</v>
      </c>
      <c r="E6" s="21"/>
      <c r="F6" s="21"/>
      <c r="G6" s="11"/>
      <c r="H6" s="6" t="s">
        <v>14</v>
      </c>
    </row>
    <row r="7" spans="2:8" s="2" customFormat="1" ht="15.5" x14ac:dyDescent="0.35">
      <c r="B7" s="9" t="s">
        <v>0</v>
      </c>
      <c r="C7" s="9" t="s">
        <v>1</v>
      </c>
      <c r="D7" s="10">
        <v>15</v>
      </c>
      <c r="E7" s="10">
        <v>20</v>
      </c>
      <c r="F7" s="10">
        <v>25</v>
      </c>
      <c r="G7" s="10">
        <v>30</v>
      </c>
      <c r="H7" s="4"/>
    </row>
    <row r="8" spans="2:8" s="2" customFormat="1" ht="15.5" x14ac:dyDescent="0.35">
      <c r="B8" s="4" t="s">
        <v>2</v>
      </c>
      <c r="C8" s="4">
        <v>8</v>
      </c>
      <c r="D8" s="5">
        <f>(C8*365)*0.4*15</f>
        <v>17520</v>
      </c>
      <c r="E8" s="5">
        <f>(C8*365)*0.4*20</f>
        <v>23360</v>
      </c>
      <c r="F8" s="5">
        <f t="shared" ref="F8:F15" si="0">(C8*365)*0.4*25</f>
        <v>29200</v>
      </c>
      <c r="G8" s="5">
        <f>(C8*365)*0.4*30</f>
        <v>35040</v>
      </c>
      <c r="H8" s="4"/>
    </row>
    <row r="9" spans="2:8" s="2" customFormat="1" ht="15.5" x14ac:dyDescent="0.35">
      <c r="B9" s="4" t="s">
        <v>3</v>
      </c>
      <c r="C9" s="4">
        <v>17</v>
      </c>
      <c r="D9" s="5">
        <f t="shared" ref="D9:D15" si="1">(C9*365)*0.4*15</f>
        <v>37230</v>
      </c>
      <c r="E9" s="5">
        <f t="shared" ref="E9:E15" si="2">(C9*365)*0.4*20</f>
        <v>49640</v>
      </c>
      <c r="F9" s="5">
        <f t="shared" si="0"/>
        <v>62050</v>
      </c>
      <c r="G9" s="5">
        <f t="shared" ref="G9:G15" si="3">(C9*365)*0.4*30</f>
        <v>74460</v>
      </c>
      <c r="H9" s="4"/>
    </row>
    <row r="10" spans="2:8" s="2" customFormat="1" ht="15.5" x14ac:dyDescent="0.35">
      <c r="B10" s="4" t="s">
        <v>4</v>
      </c>
      <c r="C10" s="4">
        <v>10</v>
      </c>
      <c r="D10" s="5">
        <f t="shared" si="1"/>
        <v>21900</v>
      </c>
      <c r="E10" s="5">
        <f t="shared" si="2"/>
        <v>29200</v>
      </c>
      <c r="F10" s="5">
        <f t="shared" si="0"/>
        <v>36500</v>
      </c>
      <c r="G10" s="5">
        <f t="shared" si="3"/>
        <v>43800</v>
      </c>
      <c r="H10" s="4"/>
    </row>
    <row r="11" spans="2:8" s="2" customFormat="1" ht="15.5" x14ac:dyDescent="0.35">
      <c r="B11" s="4" t="s">
        <v>5</v>
      </c>
      <c r="C11" s="4">
        <v>38</v>
      </c>
      <c r="D11" s="5">
        <f t="shared" si="1"/>
        <v>83220</v>
      </c>
      <c r="E11" s="5">
        <f t="shared" si="2"/>
        <v>110960</v>
      </c>
      <c r="F11" s="5">
        <f t="shared" si="0"/>
        <v>138700</v>
      </c>
      <c r="G11" s="5">
        <f t="shared" si="3"/>
        <v>166440</v>
      </c>
      <c r="H11" s="4"/>
    </row>
    <row r="12" spans="2:8" s="2" customFormat="1" ht="15.5" x14ac:dyDescent="0.35">
      <c r="B12" s="4" t="s">
        <v>6</v>
      </c>
      <c r="C12" s="4">
        <v>20</v>
      </c>
      <c r="D12" s="5">
        <f t="shared" si="1"/>
        <v>43800</v>
      </c>
      <c r="E12" s="5">
        <f t="shared" si="2"/>
        <v>58400</v>
      </c>
      <c r="F12" s="5">
        <f t="shared" si="0"/>
        <v>73000</v>
      </c>
      <c r="G12" s="5">
        <f t="shared" si="3"/>
        <v>87600</v>
      </c>
      <c r="H12" s="4"/>
    </row>
    <row r="13" spans="2:8" s="2" customFormat="1" ht="15.5" x14ac:dyDescent="0.35">
      <c r="B13" s="4" t="s">
        <v>7</v>
      </c>
      <c r="C13" s="4">
        <v>10</v>
      </c>
      <c r="D13" s="5">
        <f t="shared" si="1"/>
        <v>21900</v>
      </c>
      <c r="E13" s="5">
        <f t="shared" si="2"/>
        <v>29200</v>
      </c>
      <c r="F13" s="5">
        <f t="shared" si="0"/>
        <v>36500</v>
      </c>
      <c r="G13" s="5">
        <f t="shared" si="3"/>
        <v>43800</v>
      </c>
      <c r="H13" s="4"/>
    </row>
    <row r="14" spans="2:8" s="2" customFormat="1" ht="15.5" x14ac:dyDescent="0.35">
      <c r="B14" s="4" t="s">
        <v>8</v>
      </c>
      <c r="C14" s="4">
        <v>3</v>
      </c>
      <c r="D14" s="5">
        <f t="shared" si="1"/>
        <v>6570</v>
      </c>
      <c r="E14" s="5">
        <f t="shared" si="2"/>
        <v>8760</v>
      </c>
      <c r="F14" s="5">
        <f t="shared" si="0"/>
        <v>10950</v>
      </c>
      <c r="G14" s="5">
        <f t="shared" si="3"/>
        <v>13140</v>
      </c>
      <c r="H14" s="4"/>
    </row>
    <row r="15" spans="2:8" s="2" customFormat="1" ht="15.5" x14ac:dyDescent="0.35">
      <c r="B15" s="4" t="s">
        <v>9</v>
      </c>
      <c r="C15" s="4">
        <v>40</v>
      </c>
      <c r="D15" s="5">
        <f t="shared" si="1"/>
        <v>87600</v>
      </c>
      <c r="E15" s="5">
        <f t="shared" si="2"/>
        <v>116800</v>
      </c>
      <c r="F15" s="5">
        <f t="shared" si="0"/>
        <v>146000</v>
      </c>
      <c r="G15" s="5">
        <f t="shared" si="3"/>
        <v>175200</v>
      </c>
      <c r="H15" s="4"/>
    </row>
    <row r="16" spans="2:8" s="2" customFormat="1" ht="15.5" x14ac:dyDescent="0.35">
      <c r="B16" s="4" t="s">
        <v>10</v>
      </c>
      <c r="C16" s="4">
        <v>10</v>
      </c>
      <c r="D16" s="5"/>
      <c r="E16" s="5"/>
      <c r="F16" s="5"/>
      <c r="G16" s="5"/>
      <c r="H16" s="4" t="s">
        <v>15</v>
      </c>
    </row>
    <row r="17" spans="2:10" s="2" customFormat="1" ht="15.5" x14ac:dyDescent="0.35">
      <c r="B17" s="4" t="s">
        <v>11</v>
      </c>
      <c r="C17" s="4">
        <v>12</v>
      </c>
      <c r="D17" s="5"/>
      <c r="E17" s="5"/>
      <c r="F17" s="5"/>
      <c r="G17" s="5"/>
      <c r="H17" s="4" t="s">
        <v>15</v>
      </c>
    </row>
    <row r="18" spans="2:10" s="2" customFormat="1" ht="15.5" x14ac:dyDescent="0.35">
      <c r="B18" s="4" t="s">
        <v>12</v>
      </c>
      <c r="C18" s="4">
        <v>32</v>
      </c>
      <c r="D18" s="5"/>
      <c r="E18" s="5"/>
      <c r="F18" s="5"/>
      <c r="G18" s="5"/>
      <c r="H18" s="4" t="s">
        <v>15</v>
      </c>
    </row>
    <row r="19" spans="2:10" s="2" customFormat="1" ht="7.5" customHeight="1" x14ac:dyDescent="0.35">
      <c r="B19" s="4"/>
      <c r="C19" s="4"/>
      <c r="D19" s="5"/>
      <c r="E19" s="5"/>
      <c r="F19" s="5"/>
      <c r="G19" s="5"/>
      <c r="H19" s="4"/>
    </row>
    <row r="20" spans="2:10" s="2" customFormat="1" ht="15.5" x14ac:dyDescent="0.35">
      <c r="B20" s="7" t="s">
        <v>16</v>
      </c>
      <c r="C20" s="7"/>
      <c r="D20" s="8">
        <f>SUM(D8:D18)</f>
        <v>319740</v>
      </c>
      <c r="E20" s="8">
        <f>SUM(E8:E18)</f>
        <v>426320</v>
      </c>
      <c r="F20" s="8">
        <f>SUM(F8:F18)</f>
        <v>532900</v>
      </c>
      <c r="G20" s="8">
        <f>SUM(G8:G15)</f>
        <v>639480</v>
      </c>
      <c r="H20" s="4"/>
    </row>
    <row r="21" spans="2:10" s="2" customFormat="1" ht="15.5" x14ac:dyDescent="0.35">
      <c r="D21" s="3"/>
      <c r="E21" s="3"/>
      <c r="F21" s="3"/>
      <c r="G21" s="3"/>
    </row>
    <row r="22" spans="2:10" s="2" customFormat="1" ht="15.5" x14ac:dyDescent="0.35">
      <c r="D22" s="3"/>
      <c r="E22" s="3"/>
      <c r="F22" s="3"/>
      <c r="G22" s="3"/>
    </row>
    <row r="24" spans="2:10" ht="15.5" x14ac:dyDescent="0.35">
      <c r="B24" s="15" t="s">
        <v>19</v>
      </c>
      <c r="C24" s="16"/>
      <c r="D24" s="17"/>
      <c r="E24" s="17"/>
      <c r="F24" s="17"/>
      <c r="G24" s="17"/>
      <c r="H24" s="16"/>
    </row>
    <row r="25" spans="2:10" ht="15.5" x14ac:dyDescent="0.35">
      <c r="B25" s="15"/>
      <c r="C25" s="16"/>
      <c r="D25" s="17"/>
      <c r="E25" s="17"/>
      <c r="F25" s="17"/>
      <c r="G25" s="17"/>
      <c r="H25" s="16"/>
    </row>
    <row r="26" spans="2:10" ht="15.5" x14ac:dyDescent="0.35">
      <c r="B26" s="2"/>
      <c r="C26" s="2"/>
      <c r="D26" s="22" t="s">
        <v>13</v>
      </c>
      <c r="E26" s="22"/>
      <c r="F26" s="22"/>
      <c r="G26" s="18"/>
      <c r="H26" s="6" t="s">
        <v>14</v>
      </c>
      <c r="I26" s="2"/>
      <c r="J26" s="2"/>
    </row>
    <row r="27" spans="2:10" ht="15.5" x14ac:dyDescent="0.35">
      <c r="B27" s="19" t="s">
        <v>0</v>
      </c>
      <c r="C27" s="19" t="s">
        <v>1</v>
      </c>
      <c r="D27" s="20">
        <v>15</v>
      </c>
      <c r="E27" s="20">
        <v>20</v>
      </c>
      <c r="F27" s="20">
        <v>25</v>
      </c>
      <c r="G27" s="20">
        <v>30</v>
      </c>
      <c r="H27" s="4"/>
      <c r="I27" s="2"/>
      <c r="J27" s="2"/>
    </row>
    <row r="28" spans="2:10" ht="15.5" x14ac:dyDescent="0.35">
      <c r="B28" s="4" t="s">
        <v>2</v>
      </c>
      <c r="C28" s="4">
        <v>8</v>
      </c>
      <c r="D28" s="5">
        <f>(C28*365)*0.1*15</f>
        <v>4380</v>
      </c>
      <c r="E28" s="5">
        <f>(C28*365)*0.1*20</f>
        <v>5840</v>
      </c>
      <c r="F28" s="5">
        <f t="shared" ref="F28:F35" si="4">(C28*365)*0.1*25</f>
        <v>7300</v>
      </c>
      <c r="G28" s="5">
        <f>(C28*365)*0.1*30</f>
        <v>8760</v>
      </c>
      <c r="H28" s="4"/>
      <c r="I28" s="2"/>
      <c r="J28" s="2"/>
    </row>
    <row r="29" spans="2:10" ht="15.5" x14ac:dyDescent="0.35">
      <c r="B29" s="4" t="s">
        <v>3</v>
      </c>
      <c r="C29" s="4">
        <v>17</v>
      </c>
      <c r="D29" s="5">
        <f t="shared" ref="D29:D35" si="5">(C29*365)*0.1*15</f>
        <v>9307.5</v>
      </c>
      <c r="E29" s="5">
        <f t="shared" ref="E29:E35" si="6">(C29*365)*0.1*20</f>
        <v>12410</v>
      </c>
      <c r="F29" s="5">
        <f t="shared" si="4"/>
        <v>15512.5</v>
      </c>
      <c r="G29" s="5">
        <f t="shared" ref="G29:G35" si="7">(C29*365)*0.1*30</f>
        <v>18615</v>
      </c>
      <c r="H29" s="4"/>
      <c r="I29" s="2"/>
      <c r="J29" s="2"/>
    </row>
    <row r="30" spans="2:10" ht="15.5" x14ac:dyDescent="0.35">
      <c r="B30" s="4" t="s">
        <v>4</v>
      </c>
      <c r="C30" s="4">
        <v>10</v>
      </c>
      <c r="D30" s="5">
        <f t="shared" si="5"/>
        <v>5475</v>
      </c>
      <c r="E30" s="5">
        <f t="shared" si="6"/>
        <v>7300</v>
      </c>
      <c r="F30" s="5">
        <f t="shared" si="4"/>
        <v>9125</v>
      </c>
      <c r="G30" s="5">
        <f t="shared" si="7"/>
        <v>10950</v>
      </c>
      <c r="H30" s="4"/>
      <c r="I30" s="2"/>
      <c r="J30" s="2"/>
    </row>
    <row r="31" spans="2:10" ht="15.5" x14ac:dyDescent="0.35">
      <c r="B31" s="4" t="s">
        <v>5</v>
      </c>
      <c r="C31" s="4">
        <v>38</v>
      </c>
      <c r="D31" s="5">
        <f t="shared" si="5"/>
        <v>20805</v>
      </c>
      <c r="E31" s="5">
        <f t="shared" si="6"/>
        <v>27740</v>
      </c>
      <c r="F31" s="5">
        <f t="shared" si="4"/>
        <v>34675</v>
      </c>
      <c r="G31" s="5">
        <f t="shared" si="7"/>
        <v>41610</v>
      </c>
      <c r="H31" s="4"/>
      <c r="I31" s="2"/>
      <c r="J31" s="2"/>
    </row>
    <row r="32" spans="2:10" ht="15.5" x14ac:dyDescent="0.35">
      <c r="B32" s="4" t="s">
        <v>6</v>
      </c>
      <c r="C32" s="4">
        <v>20</v>
      </c>
      <c r="D32" s="5">
        <f t="shared" si="5"/>
        <v>10950</v>
      </c>
      <c r="E32" s="5">
        <f t="shared" si="6"/>
        <v>14600</v>
      </c>
      <c r="F32" s="5">
        <f t="shared" si="4"/>
        <v>18250</v>
      </c>
      <c r="G32" s="5">
        <f t="shared" si="7"/>
        <v>21900</v>
      </c>
      <c r="H32" s="4"/>
      <c r="I32" s="2"/>
      <c r="J32" s="2"/>
    </row>
    <row r="33" spans="2:10" ht="15.5" x14ac:dyDescent="0.35">
      <c r="B33" s="4" t="s">
        <v>7</v>
      </c>
      <c r="C33" s="4">
        <v>10</v>
      </c>
      <c r="D33" s="5">
        <f t="shared" si="5"/>
        <v>5475</v>
      </c>
      <c r="E33" s="5">
        <f t="shared" si="6"/>
        <v>7300</v>
      </c>
      <c r="F33" s="5">
        <f t="shared" si="4"/>
        <v>9125</v>
      </c>
      <c r="G33" s="5">
        <f t="shared" si="7"/>
        <v>10950</v>
      </c>
      <c r="H33" s="4"/>
      <c r="I33" s="2"/>
      <c r="J33" s="2"/>
    </row>
    <row r="34" spans="2:10" ht="15.5" x14ac:dyDescent="0.35">
      <c r="B34" s="4" t="s">
        <v>8</v>
      </c>
      <c r="C34" s="4">
        <v>3</v>
      </c>
      <c r="D34" s="5">
        <f t="shared" si="5"/>
        <v>1642.5</v>
      </c>
      <c r="E34" s="5">
        <f t="shared" si="6"/>
        <v>2190</v>
      </c>
      <c r="F34" s="5">
        <f t="shared" si="4"/>
        <v>2737.5</v>
      </c>
      <c r="G34" s="5">
        <f t="shared" si="7"/>
        <v>3285</v>
      </c>
      <c r="H34" s="4"/>
      <c r="I34" s="2"/>
      <c r="J34" s="2"/>
    </row>
    <row r="35" spans="2:10" ht="15.5" x14ac:dyDescent="0.35">
      <c r="B35" s="4" t="s">
        <v>9</v>
      </c>
      <c r="C35" s="4">
        <v>40</v>
      </c>
      <c r="D35" s="5">
        <f t="shared" si="5"/>
        <v>21900</v>
      </c>
      <c r="E35" s="5">
        <f t="shared" si="6"/>
        <v>29200</v>
      </c>
      <c r="F35" s="5">
        <f t="shared" si="4"/>
        <v>36500</v>
      </c>
      <c r="G35" s="5">
        <f t="shared" si="7"/>
        <v>43800</v>
      </c>
      <c r="H35" s="4"/>
      <c r="I35" s="2"/>
      <c r="J35" s="2"/>
    </row>
    <row r="36" spans="2:10" ht="15.5" x14ac:dyDescent="0.35">
      <c r="B36" s="4" t="s">
        <v>10</v>
      </c>
      <c r="C36" s="4">
        <v>10</v>
      </c>
      <c r="D36" s="5"/>
      <c r="E36" s="5"/>
      <c r="F36" s="5"/>
      <c r="G36" s="5"/>
      <c r="H36" s="4" t="s">
        <v>15</v>
      </c>
      <c r="I36" s="2"/>
      <c r="J36" s="2"/>
    </row>
    <row r="37" spans="2:10" ht="15.5" x14ac:dyDescent="0.35">
      <c r="B37" s="4" t="s">
        <v>11</v>
      </c>
      <c r="C37" s="4">
        <v>12</v>
      </c>
      <c r="D37" s="5"/>
      <c r="E37" s="5"/>
      <c r="F37" s="5"/>
      <c r="G37" s="5"/>
      <c r="H37" s="4" t="s">
        <v>15</v>
      </c>
      <c r="I37" s="2"/>
      <c r="J37" s="2"/>
    </row>
    <row r="38" spans="2:10" ht="15.5" x14ac:dyDescent="0.35">
      <c r="B38" s="4" t="s">
        <v>12</v>
      </c>
      <c r="C38" s="4">
        <v>32</v>
      </c>
      <c r="D38" s="5"/>
      <c r="E38" s="5"/>
      <c r="F38" s="5"/>
      <c r="G38" s="5"/>
      <c r="H38" s="4" t="s">
        <v>15</v>
      </c>
      <c r="I38" s="2"/>
      <c r="J38" s="2"/>
    </row>
    <row r="39" spans="2:10" ht="15.5" x14ac:dyDescent="0.35">
      <c r="B39" s="4"/>
      <c r="C39" s="4"/>
      <c r="D39" s="5"/>
      <c r="E39" s="5"/>
      <c r="F39" s="5"/>
      <c r="G39" s="5"/>
      <c r="H39" s="4"/>
      <c r="I39" s="2"/>
      <c r="J39" s="2"/>
    </row>
    <row r="40" spans="2:10" ht="15.5" x14ac:dyDescent="0.35">
      <c r="B40" s="7" t="s">
        <v>16</v>
      </c>
      <c r="C40" s="7"/>
      <c r="D40" s="8">
        <f>SUM(D28:D38)</f>
        <v>79935</v>
      </c>
      <c r="E40" s="8">
        <f>SUM(E28:E38)</f>
        <v>106580</v>
      </c>
      <c r="F40" s="8">
        <f>SUM(F28:F38)</f>
        <v>133225</v>
      </c>
      <c r="G40" s="8">
        <f>SUM(G28:G35)</f>
        <v>159870</v>
      </c>
      <c r="H40" s="4"/>
      <c r="I40" s="2"/>
      <c r="J40" s="2"/>
    </row>
    <row r="41" spans="2:10" ht="15.5" x14ac:dyDescent="0.35">
      <c r="B41" s="2"/>
      <c r="C41" s="2"/>
      <c r="D41" s="3"/>
      <c r="E41" s="3"/>
      <c r="F41" s="3"/>
      <c r="G41" s="3"/>
      <c r="H41" s="2"/>
      <c r="I41" s="2"/>
      <c r="J41" s="2"/>
    </row>
    <row r="42" spans="2:10" ht="15.5" x14ac:dyDescent="0.35">
      <c r="B42" s="2"/>
      <c r="C42" s="2"/>
      <c r="D42" s="3"/>
      <c r="E42" s="3"/>
      <c r="F42" s="3"/>
      <c r="G42" s="3"/>
      <c r="H42" s="2"/>
      <c r="I42" s="2"/>
      <c r="J42" s="2"/>
    </row>
  </sheetData>
  <mergeCells count="2">
    <mergeCell ref="D6:F6"/>
    <mergeCell ref="D26:F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2023-01-31T19:53:43Z</dcterms:modified>
</cp:coreProperties>
</file>